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46480" yWindow="-320" windowWidth="25600" windowHeight="19020" tabRatio="500"/>
  </bookViews>
  <sheets>
    <sheet name="Benthic EPT 201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L8" i="1"/>
  <c r="N8" i="1"/>
  <c r="N3" i="1"/>
  <c r="N4" i="1"/>
  <c r="N5" i="1"/>
  <c r="N6" i="1"/>
  <c r="N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2" i="1"/>
  <c r="M6" i="1"/>
  <c r="M7" i="1"/>
  <c r="M9" i="1"/>
  <c r="M10" i="1"/>
  <c r="M2" i="1"/>
  <c r="L2" i="1"/>
  <c r="L3" i="1"/>
  <c r="M3" i="1"/>
  <c r="L4" i="1"/>
  <c r="M4" i="1"/>
  <c r="L5" i="1"/>
  <c r="M5" i="1"/>
  <c r="L6" i="1"/>
  <c r="L7" i="1"/>
  <c r="L9" i="1"/>
  <c r="L10" i="1"/>
  <c r="K2" i="1"/>
  <c r="K3" i="1"/>
  <c r="K4" i="1"/>
  <c r="K5" i="1"/>
  <c r="K6" i="1"/>
  <c r="K7" i="1"/>
  <c r="K8" i="1"/>
  <c r="K9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K10" i="1"/>
  <c r="K11" i="1"/>
  <c r="K12" i="1"/>
  <c r="K13" i="1"/>
  <c r="K14" i="1"/>
  <c r="K15" i="1"/>
  <c r="K16" i="1"/>
  <c r="K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K18" i="1"/>
  <c r="K19" i="1"/>
  <c r="K20" i="1"/>
  <c r="K21" i="1"/>
  <c r="E21" i="1"/>
  <c r="E20" i="1"/>
  <c r="E19" i="1"/>
  <c r="E25" i="1"/>
  <c r="E24" i="1"/>
  <c r="E23" i="1"/>
  <c r="K22" i="1"/>
  <c r="K23" i="1"/>
  <c r="K24" i="1"/>
  <c r="K25" i="1"/>
  <c r="K26" i="1"/>
  <c r="K27" i="1"/>
  <c r="K28" i="1"/>
  <c r="K29" i="1"/>
  <c r="E29" i="1"/>
  <c r="E28" i="1"/>
  <c r="E27" i="1"/>
  <c r="E33" i="1"/>
  <c r="E32" i="1"/>
  <c r="E31" i="1"/>
  <c r="K30" i="1"/>
  <c r="K31" i="1"/>
  <c r="K32" i="1"/>
  <c r="K33" i="1"/>
  <c r="E30" i="1"/>
  <c r="E26" i="1"/>
  <c r="E18" i="1"/>
  <c r="E22" i="1"/>
</calcChain>
</file>

<file path=xl/sharedStrings.xml><?xml version="1.0" encoding="utf-8"?>
<sst xmlns="http://schemas.openxmlformats.org/spreadsheetml/2006/main" count="158" uniqueCount="39">
  <si>
    <t>Sis Hollow</t>
  </si>
  <si>
    <t>Cedar Creek</t>
  </si>
  <si>
    <t>STREAM</t>
  </si>
  <si>
    <t>East Point Remove Creek</t>
  </si>
  <si>
    <t>Sunnyside Creek</t>
  </si>
  <si>
    <t>Camp Run</t>
  </si>
  <si>
    <t>Linn Run</t>
  </si>
  <si>
    <t>Loyalhanna Creek</t>
  </si>
  <si>
    <t>Powdermill Run</t>
  </si>
  <si>
    <t>LATITUDE</t>
  </si>
  <si>
    <t>LONGITUDE</t>
  </si>
  <si>
    <t>35 35.110</t>
  </si>
  <si>
    <t>-92 41.634</t>
  </si>
  <si>
    <t>35 35.508</t>
  </si>
  <si>
    <t>-92 40.757</t>
  </si>
  <si>
    <t>35 25.963</t>
  </si>
  <si>
    <t>-92 36.779</t>
  </si>
  <si>
    <t>-92 35.901</t>
  </si>
  <si>
    <t>35 23.185</t>
  </si>
  <si>
    <t>COUNTY</t>
  </si>
  <si>
    <t>Arkansas</t>
  </si>
  <si>
    <t>Van Buren</t>
  </si>
  <si>
    <t>Conway</t>
  </si>
  <si>
    <t>Westmoreland</t>
  </si>
  <si>
    <t>Pennsylvania</t>
  </si>
  <si>
    <t>40 05.966</t>
  </si>
  <si>
    <t>40 10.351</t>
  </si>
  <si>
    <t>40 10.010</t>
  </si>
  <si>
    <t>40 09.206</t>
  </si>
  <si>
    <t>SAMPLING_DATE</t>
  </si>
  <si>
    <t>TOTAL_NUM_INDIV</t>
  </si>
  <si>
    <t>NUMBER_INDIV_TRICHOP</t>
  </si>
  <si>
    <t>NUMBER_INDIV_PLECOP</t>
  </si>
  <si>
    <t>NUMBER_INDIV_EPHEM</t>
  </si>
  <si>
    <t>REL_ABUND_EPHEM</t>
  </si>
  <si>
    <t>REL_ABUND_PLECOP</t>
  </si>
  <si>
    <t>REL_ABUND_TRICHOP</t>
  </si>
  <si>
    <t>STUDY_REGION</t>
  </si>
  <si>
    <t>REL_ABUND_EPT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</si>
</sst>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4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/>
  </sheetViews>
  <sheetFormatPr baseColWidth="10" defaultRowHeight="15" x14ac:dyDescent="0"/>
  <cols>
    <col min="1" max="1" width="21.5" bestFit="1" customWidth="1"/>
    <col min="2" max="2" width="14.33203125" bestFit="1" customWidth="1"/>
    <col min="3" max="3" width="13.33203125" bestFit="1" customWidth="1"/>
    <col min="4" max="4" width="9.33203125" bestFit="1" customWidth="1"/>
    <col min="5" max="5" width="11.1640625" bestFit="1" customWidth="1"/>
    <col min="6" max="6" width="15.6640625" style="6" bestFit="1" customWidth="1"/>
    <col min="7" max="7" width="21.6640625" bestFit="1" customWidth="1"/>
    <col min="8" max="8" width="22" bestFit="1" customWidth="1"/>
    <col min="9" max="9" width="23" bestFit="1" customWidth="1"/>
    <col min="10" max="10" width="17.83203125" bestFit="1" customWidth="1"/>
    <col min="11" max="11" width="18.5" bestFit="1" customWidth="1"/>
    <col min="12" max="12" width="18.83203125" bestFit="1" customWidth="1"/>
    <col min="13" max="13" width="19.83203125" bestFit="1" customWidth="1"/>
    <col min="14" max="14" width="15.1640625" bestFit="1" customWidth="1"/>
  </cols>
  <sheetData>
    <row r="1" spans="1:16" s="3" customFormat="1">
      <c r="A1" s="2" t="s">
        <v>2</v>
      </c>
      <c r="B1" s="2" t="s">
        <v>37</v>
      </c>
      <c r="C1" s="2" t="s">
        <v>19</v>
      </c>
      <c r="D1" s="2" t="s">
        <v>9</v>
      </c>
      <c r="E1" s="2" t="s">
        <v>10</v>
      </c>
      <c r="F1" s="5" t="s">
        <v>29</v>
      </c>
      <c r="G1" s="2" t="s">
        <v>33</v>
      </c>
      <c r="H1" s="2" t="s">
        <v>32</v>
      </c>
      <c r="I1" s="2" t="s">
        <v>31</v>
      </c>
      <c r="J1" s="2" t="s">
        <v>30</v>
      </c>
      <c r="K1" s="2" t="s">
        <v>34</v>
      </c>
      <c r="L1" s="2" t="s">
        <v>35</v>
      </c>
      <c r="M1" s="2" t="s">
        <v>36</v>
      </c>
      <c r="N1" s="2" t="s">
        <v>38</v>
      </c>
    </row>
    <row r="2" spans="1:16">
      <c r="A2" t="s">
        <v>1</v>
      </c>
      <c r="B2" t="s">
        <v>20</v>
      </c>
      <c r="C2" t="s">
        <v>21</v>
      </c>
      <c r="D2" t="s">
        <v>13</v>
      </c>
      <c r="E2" t="s">
        <v>14</v>
      </c>
      <c r="F2" s="6">
        <v>41406</v>
      </c>
      <c r="G2">
        <v>92</v>
      </c>
      <c r="H2">
        <v>59</v>
      </c>
      <c r="I2">
        <v>27</v>
      </c>
      <c r="J2">
        <v>246</v>
      </c>
      <c r="K2" s="4">
        <f t="shared" ref="K2:K9" si="0">G2/$J2</f>
        <v>0.37398373983739835</v>
      </c>
      <c r="L2" s="4">
        <f t="shared" ref="L2:L10" si="1">H2/$J2</f>
        <v>0.23983739837398374</v>
      </c>
      <c r="M2" s="4">
        <f>I2/$J2</f>
        <v>0.10975609756097561</v>
      </c>
      <c r="N2" s="4">
        <f>SUM(K2:M2)</f>
        <v>0.72357723577235766</v>
      </c>
      <c r="P2" s="4"/>
    </row>
    <row r="3" spans="1:16">
      <c r="A3" t="s">
        <v>1</v>
      </c>
      <c r="B3" t="s">
        <v>20</v>
      </c>
      <c r="C3" t="s">
        <v>21</v>
      </c>
      <c r="D3" t="s">
        <v>13</v>
      </c>
      <c r="E3" t="s">
        <v>14</v>
      </c>
      <c r="F3" s="6">
        <v>41420</v>
      </c>
      <c r="G3">
        <v>119</v>
      </c>
      <c r="H3">
        <v>24</v>
      </c>
      <c r="I3">
        <v>23</v>
      </c>
      <c r="J3">
        <v>321</v>
      </c>
      <c r="K3" s="4">
        <f t="shared" si="0"/>
        <v>0.37071651090342678</v>
      </c>
      <c r="L3" s="4">
        <f t="shared" si="1"/>
        <v>7.476635514018691E-2</v>
      </c>
      <c r="M3" s="4">
        <f t="shared" ref="M3:M10" si="2">I3/$J3</f>
        <v>7.1651090342679122E-2</v>
      </c>
      <c r="N3" s="4">
        <f t="shared" ref="N3:N33" si="3">SUM(K3:M3)</f>
        <v>0.51713395638629278</v>
      </c>
    </row>
    <row r="4" spans="1:16">
      <c r="A4" t="s">
        <v>1</v>
      </c>
      <c r="B4" t="s">
        <v>20</v>
      </c>
      <c r="C4" t="s">
        <v>21</v>
      </c>
      <c r="D4" t="s">
        <v>13</v>
      </c>
      <c r="E4" t="s">
        <v>14</v>
      </c>
      <c r="F4" s="6">
        <v>41433</v>
      </c>
      <c r="G4">
        <v>135</v>
      </c>
      <c r="H4">
        <v>6</v>
      </c>
      <c r="I4">
        <v>7</v>
      </c>
      <c r="J4">
        <v>277</v>
      </c>
      <c r="K4" s="4">
        <f t="shared" si="0"/>
        <v>0.48736462093862815</v>
      </c>
      <c r="L4" s="4">
        <f t="shared" si="1"/>
        <v>2.1660649819494584E-2</v>
      </c>
      <c r="M4" s="4">
        <f t="shared" si="2"/>
        <v>2.5270758122743681E-2</v>
      </c>
      <c r="N4" s="4">
        <f t="shared" si="3"/>
        <v>0.53429602888086647</v>
      </c>
    </row>
    <row r="5" spans="1:16">
      <c r="A5" t="s">
        <v>1</v>
      </c>
      <c r="B5" t="s">
        <v>20</v>
      </c>
      <c r="C5" t="s">
        <v>21</v>
      </c>
      <c r="D5" t="s">
        <v>13</v>
      </c>
      <c r="E5" t="s">
        <v>14</v>
      </c>
      <c r="F5" s="6">
        <v>41448</v>
      </c>
      <c r="G5">
        <v>77</v>
      </c>
      <c r="H5">
        <v>12</v>
      </c>
      <c r="I5">
        <v>21</v>
      </c>
      <c r="J5">
        <v>180</v>
      </c>
      <c r="K5" s="4">
        <f t="shared" si="0"/>
        <v>0.42777777777777776</v>
      </c>
      <c r="L5" s="4">
        <f t="shared" si="1"/>
        <v>6.6666666666666666E-2</v>
      </c>
      <c r="M5" s="4">
        <f t="shared" si="2"/>
        <v>0.11666666666666667</v>
      </c>
      <c r="N5" s="4">
        <f t="shared" si="3"/>
        <v>0.61111111111111105</v>
      </c>
    </row>
    <row r="6" spans="1:16">
      <c r="A6" t="s">
        <v>3</v>
      </c>
      <c r="B6" t="s">
        <v>20</v>
      </c>
      <c r="C6" t="s">
        <v>22</v>
      </c>
      <c r="D6" t="s">
        <v>15</v>
      </c>
      <c r="E6" t="s">
        <v>16</v>
      </c>
      <c r="F6" s="6">
        <v>41413</v>
      </c>
      <c r="G6">
        <v>101</v>
      </c>
      <c r="H6">
        <v>89</v>
      </c>
      <c r="I6">
        <v>35</v>
      </c>
      <c r="J6">
        <v>305</v>
      </c>
      <c r="K6" s="4">
        <f t="shared" si="0"/>
        <v>0.33114754098360655</v>
      </c>
      <c r="L6" s="4">
        <f t="shared" si="1"/>
        <v>0.29180327868852457</v>
      </c>
      <c r="M6" s="4">
        <f t="shared" si="2"/>
        <v>0.11475409836065574</v>
      </c>
      <c r="N6" s="4">
        <f t="shared" si="3"/>
        <v>0.73770491803278693</v>
      </c>
    </row>
    <row r="7" spans="1:16">
      <c r="A7" t="s">
        <v>3</v>
      </c>
      <c r="B7" t="s">
        <v>20</v>
      </c>
      <c r="C7" t="s">
        <v>22</v>
      </c>
      <c r="D7" t="s">
        <v>15</v>
      </c>
      <c r="E7" t="s">
        <v>16</v>
      </c>
      <c r="F7" s="6">
        <v>41432</v>
      </c>
      <c r="G7">
        <v>149</v>
      </c>
      <c r="H7">
        <v>37</v>
      </c>
      <c r="I7">
        <v>24</v>
      </c>
      <c r="J7">
        <v>273</v>
      </c>
      <c r="K7" s="4">
        <f t="shared" si="0"/>
        <v>0.54578754578754574</v>
      </c>
      <c r="L7" s="4">
        <f t="shared" si="1"/>
        <v>0.13553113553113552</v>
      </c>
      <c r="M7" s="4">
        <f t="shared" si="2"/>
        <v>8.7912087912087919E-2</v>
      </c>
      <c r="N7" s="4">
        <f t="shared" si="3"/>
        <v>0.76923076923076916</v>
      </c>
    </row>
    <row r="8" spans="1:16">
      <c r="A8" t="s">
        <v>3</v>
      </c>
      <c r="B8" t="s">
        <v>20</v>
      </c>
      <c r="C8" t="s">
        <v>22</v>
      </c>
      <c r="D8" t="s">
        <v>15</v>
      </c>
      <c r="E8" t="s">
        <v>16</v>
      </c>
      <c r="F8" s="6">
        <v>41441</v>
      </c>
      <c r="G8">
        <v>114</v>
      </c>
      <c r="H8">
        <v>15</v>
      </c>
      <c r="I8">
        <v>197</v>
      </c>
      <c r="J8">
        <v>376</v>
      </c>
      <c r="K8" s="4">
        <f t="shared" si="0"/>
        <v>0.30319148936170215</v>
      </c>
      <c r="L8" s="4">
        <f t="shared" si="1"/>
        <v>3.9893617021276598E-2</v>
      </c>
      <c r="M8" s="4">
        <f>I8/$J8</f>
        <v>0.52393617021276595</v>
      </c>
      <c r="N8" s="4">
        <f>SUM(K8:M8)</f>
        <v>0.86702127659574468</v>
      </c>
    </row>
    <row r="9" spans="1:16">
      <c r="A9" t="s">
        <v>3</v>
      </c>
      <c r="B9" t="s">
        <v>20</v>
      </c>
      <c r="C9" t="s">
        <v>22</v>
      </c>
      <c r="D9" t="s">
        <v>15</v>
      </c>
      <c r="E9" t="s">
        <v>16</v>
      </c>
      <c r="F9" s="6">
        <v>41462</v>
      </c>
      <c r="G9">
        <v>101</v>
      </c>
      <c r="H9">
        <v>0</v>
      </c>
      <c r="I9">
        <v>160</v>
      </c>
      <c r="J9">
        <v>287</v>
      </c>
      <c r="K9" s="4">
        <f t="shared" si="0"/>
        <v>0.3519163763066202</v>
      </c>
      <c r="L9" s="4">
        <f t="shared" si="1"/>
        <v>0</v>
      </c>
      <c r="M9" s="4">
        <f t="shared" si="2"/>
        <v>0.55749128919860624</v>
      </c>
      <c r="N9" s="4">
        <f t="shared" si="3"/>
        <v>0.90940766550522645</v>
      </c>
    </row>
    <row r="10" spans="1:16">
      <c r="A10" s="1" t="s">
        <v>0</v>
      </c>
      <c r="B10" t="s">
        <v>20</v>
      </c>
      <c r="C10" t="s">
        <v>21</v>
      </c>
      <c r="D10" t="s">
        <v>11</v>
      </c>
      <c r="E10" t="s">
        <v>12</v>
      </c>
      <c r="F10" s="6">
        <v>41406</v>
      </c>
      <c r="G10">
        <v>79</v>
      </c>
      <c r="H10">
        <v>33</v>
      </c>
      <c r="I10">
        <v>36</v>
      </c>
      <c r="J10">
        <v>263</v>
      </c>
      <c r="K10" s="4">
        <f t="shared" ref="K10:K17" si="4">G10/$J10</f>
        <v>0.30038022813688214</v>
      </c>
      <c r="L10" s="4">
        <f t="shared" si="1"/>
        <v>0.12547528517110265</v>
      </c>
      <c r="M10" s="4">
        <f t="shared" si="2"/>
        <v>0.13688212927756654</v>
      </c>
      <c r="N10" s="4">
        <f t="shared" si="3"/>
        <v>0.56273764258555126</v>
      </c>
    </row>
    <row r="11" spans="1:16">
      <c r="A11" s="1" t="s">
        <v>0</v>
      </c>
      <c r="B11" t="s">
        <v>20</v>
      </c>
      <c r="C11" t="s">
        <v>21</v>
      </c>
      <c r="D11" t="s">
        <v>11</v>
      </c>
      <c r="E11" t="s">
        <v>12</v>
      </c>
      <c r="F11" s="6">
        <v>41419</v>
      </c>
      <c r="G11">
        <v>46</v>
      </c>
      <c r="H11">
        <v>8</v>
      </c>
      <c r="I11">
        <v>8</v>
      </c>
      <c r="J11">
        <v>264</v>
      </c>
      <c r="K11" s="4">
        <f t="shared" si="4"/>
        <v>0.17424242424242425</v>
      </c>
      <c r="L11" s="4">
        <f t="shared" ref="L11:L18" si="5">H11/$J11</f>
        <v>3.0303030303030304E-2</v>
      </c>
      <c r="M11" s="4">
        <f t="shared" ref="M11:M18" si="6">I11/$J11</f>
        <v>3.0303030303030304E-2</v>
      </c>
      <c r="N11" s="4">
        <f t="shared" si="3"/>
        <v>0.23484848484848486</v>
      </c>
    </row>
    <row r="12" spans="1:16">
      <c r="A12" s="1" t="s">
        <v>0</v>
      </c>
      <c r="B12" t="s">
        <v>20</v>
      </c>
      <c r="C12" t="s">
        <v>21</v>
      </c>
      <c r="D12" t="s">
        <v>11</v>
      </c>
      <c r="E12" t="s">
        <v>12</v>
      </c>
      <c r="F12" s="6">
        <v>41434</v>
      </c>
      <c r="G12">
        <v>103</v>
      </c>
      <c r="H12">
        <v>14</v>
      </c>
      <c r="I12">
        <v>18</v>
      </c>
      <c r="J12">
        <v>276</v>
      </c>
      <c r="K12" s="4">
        <f t="shared" si="4"/>
        <v>0.37318840579710144</v>
      </c>
      <c r="L12" s="4">
        <f t="shared" si="5"/>
        <v>5.0724637681159424E-2</v>
      </c>
      <c r="M12" s="4">
        <f t="shared" si="6"/>
        <v>6.5217391304347824E-2</v>
      </c>
      <c r="N12" s="4">
        <f t="shared" si="3"/>
        <v>0.4891304347826087</v>
      </c>
    </row>
    <row r="13" spans="1:16">
      <c r="A13" s="1" t="s">
        <v>0</v>
      </c>
      <c r="B13" t="s">
        <v>20</v>
      </c>
      <c r="C13" t="s">
        <v>21</v>
      </c>
      <c r="D13" t="s">
        <v>11</v>
      </c>
      <c r="E13" t="s">
        <v>12</v>
      </c>
      <c r="F13" s="6">
        <v>41447</v>
      </c>
      <c r="G13">
        <v>88</v>
      </c>
      <c r="H13">
        <v>6</v>
      </c>
      <c r="I13">
        <v>15</v>
      </c>
      <c r="J13">
        <v>210</v>
      </c>
      <c r="K13" s="4">
        <f t="shared" si="4"/>
        <v>0.41904761904761906</v>
      </c>
      <c r="L13" s="4">
        <f t="shared" si="5"/>
        <v>2.8571428571428571E-2</v>
      </c>
      <c r="M13" s="4">
        <f t="shared" si="6"/>
        <v>7.1428571428571425E-2</v>
      </c>
      <c r="N13" s="4">
        <f t="shared" si="3"/>
        <v>0.51904761904761909</v>
      </c>
    </row>
    <row r="14" spans="1:16">
      <c r="A14" s="1" t="s">
        <v>4</v>
      </c>
      <c r="B14" t="s">
        <v>20</v>
      </c>
      <c r="C14" t="s">
        <v>22</v>
      </c>
      <c r="D14" t="s">
        <v>18</v>
      </c>
      <c r="E14" t="s">
        <v>17</v>
      </c>
      <c r="F14" s="6">
        <v>41412</v>
      </c>
      <c r="G14">
        <v>88</v>
      </c>
      <c r="H14">
        <v>16</v>
      </c>
      <c r="I14">
        <v>33</v>
      </c>
      <c r="J14">
        <v>436</v>
      </c>
      <c r="K14" s="4">
        <f t="shared" si="4"/>
        <v>0.20183486238532111</v>
      </c>
      <c r="L14" s="4">
        <f t="shared" si="5"/>
        <v>3.669724770642202E-2</v>
      </c>
      <c r="M14" s="4">
        <f t="shared" si="6"/>
        <v>7.5688073394495417E-2</v>
      </c>
      <c r="N14" s="4">
        <f t="shared" si="3"/>
        <v>0.31422018348623854</v>
      </c>
    </row>
    <row r="15" spans="1:16">
      <c r="A15" s="1" t="s">
        <v>4</v>
      </c>
      <c r="B15" t="s">
        <v>20</v>
      </c>
      <c r="C15" t="s">
        <v>22</v>
      </c>
      <c r="D15" t="s">
        <v>18</v>
      </c>
      <c r="E15" t="s">
        <v>17</v>
      </c>
      <c r="F15" s="6">
        <v>41427</v>
      </c>
      <c r="G15">
        <v>102</v>
      </c>
      <c r="H15">
        <v>10</v>
      </c>
      <c r="I15">
        <v>26</v>
      </c>
      <c r="J15">
        <v>335</v>
      </c>
      <c r="K15" s="4">
        <f t="shared" si="4"/>
        <v>0.30447761194029849</v>
      </c>
      <c r="L15" s="4">
        <f t="shared" si="5"/>
        <v>2.9850746268656716E-2</v>
      </c>
      <c r="M15" s="4">
        <f t="shared" si="6"/>
        <v>7.7611940298507459E-2</v>
      </c>
      <c r="N15" s="4">
        <f t="shared" si="3"/>
        <v>0.41194029850746261</v>
      </c>
    </row>
    <row r="16" spans="1:16">
      <c r="A16" s="1" t="s">
        <v>4</v>
      </c>
      <c r="B16" t="s">
        <v>20</v>
      </c>
      <c r="C16" t="s">
        <v>22</v>
      </c>
      <c r="D16" t="s">
        <v>18</v>
      </c>
      <c r="E16" t="s">
        <v>17</v>
      </c>
      <c r="F16" s="6">
        <v>41440</v>
      </c>
      <c r="G16">
        <v>175</v>
      </c>
      <c r="H16">
        <v>5</v>
      </c>
      <c r="I16">
        <v>28</v>
      </c>
      <c r="J16">
        <v>331</v>
      </c>
      <c r="K16" s="4">
        <f t="shared" si="4"/>
        <v>0.52870090634441091</v>
      </c>
      <c r="L16" s="4">
        <f t="shared" si="5"/>
        <v>1.5105740181268883E-2</v>
      </c>
      <c r="M16" s="4">
        <f t="shared" si="6"/>
        <v>8.4592145015105744E-2</v>
      </c>
      <c r="N16" s="4">
        <f t="shared" si="3"/>
        <v>0.62839879154078548</v>
      </c>
    </row>
    <row r="17" spans="1:14">
      <c r="A17" s="1" t="s">
        <v>4</v>
      </c>
      <c r="B17" t="s">
        <v>20</v>
      </c>
      <c r="C17" t="s">
        <v>22</v>
      </c>
      <c r="D17" t="s">
        <v>18</v>
      </c>
      <c r="E17" t="s">
        <v>17</v>
      </c>
      <c r="F17" s="6">
        <v>41461</v>
      </c>
      <c r="G17">
        <v>186</v>
      </c>
      <c r="H17">
        <v>2</v>
      </c>
      <c r="I17">
        <v>73</v>
      </c>
      <c r="J17">
        <v>329</v>
      </c>
      <c r="K17" s="4">
        <f t="shared" si="4"/>
        <v>0.56534954407294835</v>
      </c>
      <c r="L17" s="4">
        <f t="shared" si="5"/>
        <v>6.0790273556231003E-3</v>
      </c>
      <c r="M17" s="4">
        <f t="shared" si="6"/>
        <v>0.22188449848024316</v>
      </c>
      <c r="N17" s="4">
        <f t="shared" si="3"/>
        <v>0.79331306990881456</v>
      </c>
    </row>
    <row r="18" spans="1:14">
      <c r="A18" t="s">
        <v>5</v>
      </c>
      <c r="B18" t="s">
        <v>24</v>
      </c>
      <c r="C18" t="s">
        <v>23</v>
      </c>
      <c r="D18" t="s">
        <v>25</v>
      </c>
      <c r="E18" t="str">
        <f>"-79 18.045"</f>
        <v>-79 18.045</v>
      </c>
      <c r="F18" s="6">
        <v>41405</v>
      </c>
      <c r="G18">
        <v>193</v>
      </c>
      <c r="H18">
        <v>35</v>
      </c>
      <c r="I18">
        <v>13</v>
      </c>
      <c r="J18">
        <v>299</v>
      </c>
      <c r="K18" s="4">
        <f t="shared" ref="K18:K21" si="7">G18/$J18</f>
        <v>0.64548494983277593</v>
      </c>
      <c r="L18" s="4">
        <f t="shared" si="5"/>
        <v>0.11705685618729098</v>
      </c>
      <c r="M18" s="4">
        <f t="shared" si="6"/>
        <v>4.3478260869565216E-2</v>
      </c>
      <c r="N18" s="4">
        <f t="shared" si="3"/>
        <v>0.80602006688963213</v>
      </c>
    </row>
    <row r="19" spans="1:14">
      <c r="A19" t="s">
        <v>5</v>
      </c>
      <c r="B19" t="s">
        <v>24</v>
      </c>
      <c r="C19" t="s">
        <v>23</v>
      </c>
      <c r="D19" t="s">
        <v>25</v>
      </c>
      <c r="E19" t="str">
        <f t="shared" ref="E19:E21" si="8">"-79 18.045"</f>
        <v>-79 18.045</v>
      </c>
      <c r="F19" s="6">
        <v>41418</v>
      </c>
      <c r="G19">
        <v>187</v>
      </c>
      <c r="H19">
        <v>89</v>
      </c>
      <c r="I19">
        <v>43</v>
      </c>
      <c r="J19">
        <v>381</v>
      </c>
      <c r="K19" s="4">
        <f t="shared" si="7"/>
        <v>0.49081364829396323</v>
      </c>
      <c r="L19" s="4">
        <f t="shared" ref="L19:L22" si="9">H19/$J19</f>
        <v>0.23359580052493439</v>
      </c>
      <c r="M19" s="4">
        <f t="shared" ref="M19:M22" si="10">I19/$J19</f>
        <v>0.11286089238845144</v>
      </c>
      <c r="N19" s="4">
        <f t="shared" si="3"/>
        <v>0.83727034120734911</v>
      </c>
    </row>
    <row r="20" spans="1:14">
      <c r="A20" t="s">
        <v>5</v>
      </c>
      <c r="B20" t="s">
        <v>24</v>
      </c>
      <c r="C20" t="s">
        <v>23</v>
      </c>
      <c r="D20" t="s">
        <v>25</v>
      </c>
      <c r="E20" t="str">
        <f t="shared" si="8"/>
        <v>-79 18.045</v>
      </c>
      <c r="F20" s="6">
        <v>41434</v>
      </c>
      <c r="G20">
        <v>101</v>
      </c>
      <c r="H20">
        <v>76</v>
      </c>
      <c r="I20">
        <v>60</v>
      </c>
      <c r="J20">
        <v>306</v>
      </c>
      <c r="K20" s="4">
        <f t="shared" si="7"/>
        <v>0.33006535947712418</v>
      </c>
      <c r="L20" s="4">
        <f t="shared" si="9"/>
        <v>0.24836601307189543</v>
      </c>
      <c r="M20" s="4">
        <f t="shared" si="10"/>
        <v>0.19607843137254902</v>
      </c>
      <c r="N20" s="4">
        <f t="shared" si="3"/>
        <v>0.77450980392156854</v>
      </c>
    </row>
    <row r="21" spans="1:14">
      <c r="A21" t="s">
        <v>5</v>
      </c>
      <c r="B21" t="s">
        <v>24</v>
      </c>
      <c r="C21" t="s">
        <v>23</v>
      </c>
      <c r="D21" t="s">
        <v>25</v>
      </c>
      <c r="E21" t="str">
        <f t="shared" si="8"/>
        <v>-79 18.045</v>
      </c>
      <c r="F21" s="6">
        <v>41447</v>
      </c>
      <c r="G21">
        <v>38</v>
      </c>
      <c r="H21">
        <v>93</v>
      </c>
      <c r="I21">
        <v>56</v>
      </c>
      <c r="J21">
        <v>293</v>
      </c>
      <c r="K21" s="4">
        <f t="shared" si="7"/>
        <v>0.12969283276450511</v>
      </c>
      <c r="L21" s="4">
        <f t="shared" si="9"/>
        <v>0.3174061433447099</v>
      </c>
      <c r="M21" s="4">
        <f t="shared" si="10"/>
        <v>0.19112627986348124</v>
      </c>
      <c r="N21" s="4">
        <f t="shared" si="3"/>
        <v>0.63822525597269619</v>
      </c>
    </row>
    <row r="22" spans="1:14">
      <c r="A22" t="s">
        <v>6</v>
      </c>
      <c r="B22" t="s">
        <v>24</v>
      </c>
      <c r="C22" t="s">
        <v>23</v>
      </c>
      <c r="D22" t="s">
        <v>26</v>
      </c>
      <c r="E22" t="str">
        <f xml:space="preserve"> "-79 14.133"</f>
        <v>-79 14.133</v>
      </c>
      <c r="F22" s="6">
        <v>41404</v>
      </c>
      <c r="G22">
        <v>89</v>
      </c>
      <c r="H22">
        <v>71</v>
      </c>
      <c r="I22">
        <v>28</v>
      </c>
      <c r="J22">
        <v>243</v>
      </c>
      <c r="K22" s="4">
        <f t="shared" ref="K22:K25" si="11">G22/$J22</f>
        <v>0.36625514403292181</v>
      </c>
      <c r="L22" s="4">
        <f t="shared" si="9"/>
        <v>0.29218106995884774</v>
      </c>
      <c r="M22" s="4">
        <f t="shared" si="10"/>
        <v>0.11522633744855967</v>
      </c>
      <c r="N22" s="4">
        <f t="shared" si="3"/>
        <v>0.77366255144032925</v>
      </c>
    </row>
    <row r="23" spans="1:14">
      <c r="A23" t="s">
        <v>6</v>
      </c>
      <c r="B23" t="s">
        <v>24</v>
      </c>
      <c r="C23" t="s">
        <v>23</v>
      </c>
      <c r="D23" t="s">
        <v>26</v>
      </c>
      <c r="E23" t="str">
        <f t="shared" ref="E23:E25" si="12" xml:space="preserve"> "-79 14.133"</f>
        <v>-79 14.133</v>
      </c>
      <c r="F23" s="6">
        <v>41418</v>
      </c>
      <c r="G23">
        <v>92</v>
      </c>
      <c r="H23">
        <v>71</v>
      </c>
      <c r="I23">
        <v>62</v>
      </c>
      <c r="J23">
        <v>290</v>
      </c>
      <c r="K23" s="4">
        <f t="shared" si="11"/>
        <v>0.31724137931034485</v>
      </c>
      <c r="L23" s="4">
        <f t="shared" ref="L23:L26" si="13">H23/$J23</f>
        <v>0.24482758620689654</v>
      </c>
      <c r="M23" s="4">
        <f t="shared" ref="M23:M26" si="14">I23/$J23</f>
        <v>0.21379310344827587</v>
      </c>
      <c r="N23" s="4">
        <f t="shared" si="3"/>
        <v>0.77586206896551724</v>
      </c>
    </row>
    <row r="24" spans="1:14">
      <c r="A24" t="s">
        <v>6</v>
      </c>
      <c r="B24" t="s">
        <v>24</v>
      </c>
      <c r="C24" t="s">
        <v>23</v>
      </c>
      <c r="D24" t="s">
        <v>26</v>
      </c>
      <c r="E24" t="str">
        <f t="shared" si="12"/>
        <v>-79 14.133</v>
      </c>
      <c r="F24" s="6">
        <v>41433</v>
      </c>
      <c r="G24">
        <v>86</v>
      </c>
      <c r="H24">
        <v>59</v>
      </c>
      <c r="I24">
        <v>96</v>
      </c>
      <c r="J24">
        <v>309</v>
      </c>
      <c r="K24" s="4">
        <f t="shared" si="11"/>
        <v>0.27831715210355989</v>
      </c>
      <c r="L24" s="4">
        <f t="shared" si="13"/>
        <v>0.19093851132686085</v>
      </c>
      <c r="M24" s="4">
        <f t="shared" si="14"/>
        <v>0.31067961165048541</v>
      </c>
      <c r="N24" s="4">
        <f t="shared" si="3"/>
        <v>0.7799352750809061</v>
      </c>
    </row>
    <row r="25" spans="1:14">
      <c r="A25" t="s">
        <v>6</v>
      </c>
      <c r="B25" t="s">
        <v>24</v>
      </c>
      <c r="C25" t="s">
        <v>23</v>
      </c>
      <c r="D25" t="s">
        <v>26</v>
      </c>
      <c r="E25" t="str">
        <f t="shared" si="12"/>
        <v>-79 14.133</v>
      </c>
      <c r="F25" s="6">
        <v>41445</v>
      </c>
      <c r="G25">
        <v>98</v>
      </c>
      <c r="H25">
        <v>63</v>
      </c>
      <c r="I25">
        <v>56</v>
      </c>
      <c r="J25">
        <v>291</v>
      </c>
      <c r="K25" s="4">
        <f t="shared" si="11"/>
        <v>0.33676975945017185</v>
      </c>
      <c r="L25" s="4">
        <f t="shared" si="13"/>
        <v>0.21649484536082475</v>
      </c>
      <c r="M25" s="4">
        <f t="shared" si="14"/>
        <v>0.19243986254295534</v>
      </c>
      <c r="N25" s="4">
        <f t="shared" si="3"/>
        <v>0.74570446735395191</v>
      </c>
    </row>
    <row r="26" spans="1:14">
      <c r="A26" t="s">
        <v>7</v>
      </c>
      <c r="B26" t="s">
        <v>24</v>
      </c>
      <c r="C26" t="s">
        <v>23</v>
      </c>
      <c r="D26" t="s">
        <v>27</v>
      </c>
      <c r="E26" t="str">
        <f>"-79 17.440"</f>
        <v>-79 17.440</v>
      </c>
      <c r="F26" s="6">
        <v>41412</v>
      </c>
      <c r="G26">
        <v>110</v>
      </c>
      <c r="H26">
        <v>22</v>
      </c>
      <c r="I26">
        <v>17</v>
      </c>
      <c r="J26">
        <v>236</v>
      </c>
      <c r="K26" s="4">
        <f t="shared" ref="K26:K29" si="15">G26/$J26</f>
        <v>0.46610169491525422</v>
      </c>
      <c r="L26" s="4">
        <f t="shared" si="13"/>
        <v>9.3220338983050849E-2</v>
      </c>
      <c r="M26" s="4">
        <f t="shared" si="14"/>
        <v>7.2033898305084748E-2</v>
      </c>
      <c r="N26" s="4">
        <f t="shared" si="3"/>
        <v>0.63135593220338981</v>
      </c>
    </row>
    <row r="27" spans="1:14">
      <c r="A27" t="s">
        <v>7</v>
      </c>
      <c r="B27" t="s">
        <v>24</v>
      </c>
      <c r="C27" t="s">
        <v>23</v>
      </c>
      <c r="D27" t="s">
        <v>27</v>
      </c>
      <c r="E27" t="str">
        <f t="shared" ref="E27:E29" si="16">"-79 17.440"</f>
        <v>-79 17.440</v>
      </c>
      <c r="F27" s="6">
        <v>41427</v>
      </c>
      <c r="G27">
        <v>73</v>
      </c>
      <c r="H27">
        <v>21</v>
      </c>
      <c r="I27">
        <v>118</v>
      </c>
      <c r="J27">
        <v>309</v>
      </c>
      <c r="K27" s="4">
        <f t="shared" si="15"/>
        <v>0.23624595469255663</v>
      </c>
      <c r="L27" s="4">
        <f t="shared" ref="L27:L30" si="17">H27/$J27</f>
        <v>6.7961165048543687E-2</v>
      </c>
      <c r="M27" s="4">
        <f t="shared" ref="M27:M30" si="18">I27/$J27</f>
        <v>0.3818770226537217</v>
      </c>
      <c r="N27" s="4">
        <f t="shared" si="3"/>
        <v>0.68608414239482207</v>
      </c>
    </row>
    <row r="28" spans="1:14">
      <c r="A28" t="s">
        <v>7</v>
      </c>
      <c r="B28" t="s">
        <v>24</v>
      </c>
      <c r="C28" t="s">
        <v>23</v>
      </c>
      <c r="D28" t="s">
        <v>27</v>
      </c>
      <c r="E28" t="str">
        <f t="shared" si="16"/>
        <v>-79 17.440</v>
      </c>
      <c r="F28" s="6">
        <v>41446</v>
      </c>
      <c r="G28">
        <v>28</v>
      </c>
      <c r="H28">
        <v>26</v>
      </c>
      <c r="I28">
        <v>137</v>
      </c>
      <c r="J28">
        <v>314</v>
      </c>
      <c r="K28" s="4">
        <f t="shared" si="15"/>
        <v>8.9171974522292988E-2</v>
      </c>
      <c r="L28" s="4">
        <f t="shared" si="17"/>
        <v>8.2802547770700632E-2</v>
      </c>
      <c r="M28" s="4">
        <f t="shared" si="18"/>
        <v>0.43630573248407645</v>
      </c>
      <c r="N28" s="4">
        <f t="shared" si="3"/>
        <v>0.60828025477707004</v>
      </c>
    </row>
    <row r="29" spans="1:14">
      <c r="A29" t="s">
        <v>7</v>
      </c>
      <c r="B29" t="s">
        <v>24</v>
      </c>
      <c r="C29" t="s">
        <v>23</v>
      </c>
      <c r="D29" t="s">
        <v>27</v>
      </c>
      <c r="E29" t="str">
        <f t="shared" si="16"/>
        <v>-79 17.440</v>
      </c>
      <c r="F29" s="6">
        <v>41454</v>
      </c>
      <c r="G29">
        <v>23</v>
      </c>
      <c r="H29">
        <v>29</v>
      </c>
      <c r="I29">
        <v>45</v>
      </c>
      <c r="J29">
        <v>215</v>
      </c>
      <c r="K29" s="4">
        <f t="shared" si="15"/>
        <v>0.10697674418604651</v>
      </c>
      <c r="L29" s="4">
        <f t="shared" si="17"/>
        <v>0.13488372093023257</v>
      </c>
      <c r="M29" s="4">
        <f t="shared" si="18"/>
        <v>0.20930232558139536</v>
      </c>
      <c r="N29" s="4">
        <f t="shared" si="3"/>
        <v>0.4511627906976744</v>
      </c>
    </row>
    <row r="30" spans="1:14">
      <c r="A30" t="s">
        <v>8</v>
      </c>
      <c r="B30" t="s">
        <v>24</v>
      </c>
      <c r="C30" t="s">
        <v>23</v>
      </c>
      <c r="D30" t="s">
        <v>28</v>
      </c>
      <c r="E30" t="str">
        <f>"-79 16.268"</f>
        <v>-79 16.268</v>
      </c>
      <c r="F30" s="6">
        <v>41413</v>
      </c>
      <c r="G30">
        <v>179</v>
      </c>
      <c r="H30">
        <v>35</v>
      </c>
      <c r="I30">
        <v>42</v>
      </c>
      <c r="J30">
        <v>327</v>
      </c>
      <c r="K30" s="4">
        <f>G30/$J30</f>
        <v>0.54740061162079512</v>
      </c>
      <c r="L30" s="4">
        <f t="shared" si="17"/>
        <v>0.10703363914373089</v>
      </c>
      <c r="M30" s="4">
        <f t="shared" si="18"/>
        <v>0.12844036697247707</v>
      </c>
      <c r="N30" s="4">
        <f t="shared" si="3"/>
        <v>0.78287461773700306</v>
      </c>
    </row>
    <row r="31" spans="1:14">
      <c r="A31" t="s">
        <v>8</v>
      </c>
      <c r="B31" t="s">
        <v>24</v>
      </c>
      <c r="C31" t="s">
        <v>23</v>
      </c>
      <c r="D31" t="s">
        <v>28</v>
      </c>
      <c r="E31" t="str">
        <f t="shared" ref="E31:E33" si="19">"-79 16.268"</f>
        <v>-79 16.268</v>
      </c>
      <c r="F31" s="6">
        <v>41426</v>
      </c>
      <c r="G31">
        <v>174</v>
      </c>
      <c r="H31">
        <v>38</v>
      </c>
      <c r="I31">
        <v>75</v>
      </c>
      <c r="J31">
        <v>329</v>
      </c>
      <c r="K31" s="4">
        <f t="shared" ref="K31:K33" si="20">G31/$J31</f>
        <v>0.52887537993920974</v>
      </c>
      <c r="L31" s="4">
        <f t="shared" ref="L31:M33" si="21">H31/$J31</f>
        <v>0.11550151975683891</v>
      </c>
      <c r="M31" s="4">
        <f t="shared" si="21"/>
        <v>0.22796352583586627</v>
      </c>
      <c r="N31" s="4">
        <f t="shared" si="3"/>
        <v>0.87234042553191493</v>
      </c>
    </row>
    <row r="32" spans="1:14">
      <c r="A32" t="s">
        <v>8</v>
      </c>
      <c r="B32" t="s">
        <v>24</v>
      </c>
      <c r="C32" t="s">
        <v>23</v>
      </c>
      <c r="D32" t="s">
        <v>28</v>
      </c>
      <c r="E32" t="str">
        <f t="shared" si="19"/>
        <v>-79 16.268</v>
      </c>
      <c r="F32" s="6">
        <v>41440</v>
      </c>
      <c r="G32">
        <v>62</v>
      </c>
      <c r="H32">
        <v>74</v>
      </c>
      <c r="I32">
        <v>67</v>
      </c>
      <c r="J32">
        <v>311</v>
      </c>
      <c r="K32" s="4">
        <f t="shared" si="20"/>
        <v>0.19935691318327975</v>
      </c>
      <c r="L32" s="4">
        <f t="shared" si="21"/>
        <v>0.23794212218649519</v>
      </c>
      <c r="M32" s="4">
        <f>I32/$J32</f>
        <v>0.21543408360128619</v>
      </c>
      <c r="N32" s="4">
        <f t="shared" si="3"/>
        <v>0.65273311897106112</v>
      </c>
    </row>
    <row r="33" spans="1:15">
      <c r="A33" t="s">
        <v>8</v>
      </c>
      <c r="B33" t="s">
        <v>24</v>
      </c>
      <c r="C33" t="s">
        <v>23</v>
      </c>
      <c r="D33" t="s">
        <v>28</v>
      </c>
      <c r="E33" t="str">
        <f t="shared" si="19"/>
        <v>-79 16.268</v>
      </c>
      <c r="F33" s="6">
        <v>41455</v>
      </c>
      <c r="G33">
        <v>62</v>
      </c>
      <c r="H33">
        <v>101</v>
      </c>
      <c r="I33">
        <v>40</v>
      </c>
      <c r="J33">
        <v>294</v>
      </c>
      <c r="K33" s="4">
        <f t="shared" si="20"/>
        <v>0.21088435374149661</v>
      </c>
      <c r="L33" s="4">
        <f t="shared" si="21"/>
        <v>0.34353741496598639</v>
      </c>
      <c r="M33" s="4">
        <f t="shared" si="21"/>
        <v>0.1360544217687075</v>
      </c>
      <c r="N33" s="4">
        <f t="shared" si="3"/>
        <v>0.69047619047619058</v>
      </c>
    </row>
    <row r="34" spans="1:15">
      <c r="K34" s="4"/>
      <c r="L34" s="4"/>
      <c r="M34" s="4"/>
    </row>
    <row r="35" spans="1:15">
      <c r="L35" s="4"/>
      <c r="M35" s="4"/>
      <c r="N35" s="4"/>
      <c r="O35" s="4"/>
    </row>
    <row r="40" spans="1:15">
      <c r="K40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Benthic EPT 2013</vt:lpstr>
    </vt:vector>
  </TitlesOfParts>
  <Company>Duquesne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Trevelline</dc:creator>
  <cp:lastModifiedBy>Brian Trevelline</cp:lastModifiedBy>
  <dcterms:created xsi:type="dcterms:W3CDTF">2015-11-07T19:54:01Z</dcterms:created>
  <dcterms:modified xsi:type="dcterms:W3CDTF">2016-01-17T22:50:42Z</dcterms:modified>
</cp:coreProperties>
</file>